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M:\1   Word\3. JOAS\00 - Heve-rengas\1. Ohjeiden päivitys\6. KP-luovari\Kp-luovarin päivitys 2024\Laskuri 2024\2024 lopullinen laskuri\"/>
    </mc:Choice>
  </mc:AlternateContent>
  <xr:revisionPtr revIDLastSave="0" documentId="13_ncr:1_{D7D29A0A-E3A4-4728-867E-5B0D092E568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aul1" sheetId="1" r:id="rId1"/>
  </sheets>
  <definedNames>
    <definedName name="Print_Area" localSheetId="0">Taul1!$A$1:$J$105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B27" i="1"/>
  <c r="C27" i="1" s="1"/>
  <c r="B18" i="1"/>
  <c r="C18" i="1" s="1"/>
  <c r="C26" i="1" l="1"/>
  <c r="C25" i="1"/>
  <c r="C17" i="1"/>
  <c r="C16" i="1"/>
  <c r="C15" i="1"/>
  <c r="C14" i="1"/>
  <c r="C10" i="1"/>
  <c r="B33" i="1" s="1"/>
  <c r="B54" i="1" s="1"/>
  <c r="B32" i="1"/>
  <c r="B69" i="1"/>
  <c r="B70" i="1" l="1"/>
  <c r="B91" i="1" s="1"/>
  <c r="B38" i="1"/>
  <c r="B77" i="1"/>
  <c r="B78" i="1"/>
  <c r="B56" i="1"/>
  <c r="B57" i="1"/>
  <c r="B41" i="1"/>
  <c r="B94" i="1"/>
  <c r="B44" i="1"/>
  <c r="B43" i="1"/>
  <c r="B75" i="1" l="1"/>
  <c r="B93" i="1"/>
  <c r="B40" i="1"/>
  <c r="B96" i="1" l="1"/>
  <c r="B59" i="1"/>
  <c r="B95" i="1"/>
  <c r="B80" i="1"/>
  <c r="B82" i="1"/>
  <c r="B81" i="1"/>
  <c r="B79" i="1"/>
  <c r="B58" i="1"/>
  <c r="B42" i="1"/>
  <c r="B45" i="1"/>
  <c r="B83" i="1" l="1"/>
  <c r="B60" i="1"/>
  <c r="B97" i="1"/>
  <c r="B46" i="1"/>
  <c r="B47" i="1"/>
  <c r="B48" i="1" s="1"/>
  <c r="B61" i="1"/>
  <c r="B62" i="1" s="1"/>
  <c r="B63" i="1" s="1"/>
  <c r="B84" i="1"/>
  <c r="B36" i="1"/>
  <c r="B66" i="1" l="1"/>
  <c r="B65" i="1"/>
  <c r="B49" i="1"/>
  <c r="B37" i="1"/>
  <c r="B39" i="1" s="1"/>
  <c r="B98" i="1" l="1"/>
  <c r="B89" i="1"/>
  <c r="B73" i="1"/>
  <c r="B52" i="1"/>
  <c r="B53" i="1" l="1"/>
  <c r="B55" i="1" s="1"/>
  <c r="B74" i="1"/>
  <c r="B76" i="1" s="1"/>
  <c r="B85" i="1" s="1"/>
  <c r="B90" i="1"/>
  <c r="B92" i="1" s="1"/>
  <c r="B99" i="1" s="1"/>
  <c r="B100" i="1" s="1"/>
  <c r="B103" i="1" l="1"/>
  <c r="B102" i="1"/>
  <c r="B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Atso Kiuru</author>
    <author>Ville Martti Kaukoranta</author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Anteckna datumet i den form som din dator har nere till höger på skärmen.
pp.kk.vvvv      eller      dd.mm.ååååå
pp-kk-vvvv      eller      dd-mm-åååå
vvvv.kk.pp      eller      åååå.mm.dd
vvvv-kk-pp      eller      åååå-mm-dd</t>
        </r>
      </text>
    </comment>
    <comment ref="B11" authorId="1" shapeId="0" xr:uid="{8DEA7D48-5DE4-4505-9DA1-4E8CB61A6CE7}">
      <text>
        <r>
          <rPr>
            <sz val="9"/>
            <color indexed="81"/>
            <rFont val="Tahoma"/>
            <family val="2"/>
          </rPr>
          <t xml:space="preserve">
Lägg till ett belopp eller lämna fältet tomt
</t>
        </r>
      </text>
    </comment>
    <comment ref="B14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Anteckna datumet i den form som din dator har nere till höger på skärmen.
pp.kk.vvvv      eller      dd.mm.ååååå
pp-kk-vvvv      eller      dd-mm-åååå
vvvv.kk.pp      eller      åååå.mm.dd
vvvv-kk-pp      eller      åååå-mm-dd</t>
        </r>
      </text>
    </comment>
    <comment ref="B15" authorId="0" shapeId="0" xr:uid="{00000000-0006-0000-0000-000004000000}">
      <text>
        <r>
          <rPr>
            <sz val="9"/>
            <color indexed="81"/>
            <rFont val="Tahoma"/>
            <family val="2"/>
          </rPr>
          <t>Skriv i fältet talet utan procenttecknen.</t>
        </r>
      </text>
    </comment>
    <comment ref="B19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Lägg till ett belopp eller lämna fältet tomt
</t>
        </r>
      </text>
    </comment>
    <comment ref="B20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Lägg till ett belopp eller lämna fältet tomt
</t>
        </r>
      </text>
    </comment>
    <comment ref="B23" authorId="0" shapeId="0" xr:uid="{352CBD95-6363-4AC8-9326-788F9372F056}">
      <text>
        <r>
          <rPr>
            <sz val="9"/>
            <color indexed="81"/>
            <rFont val="Tahoma"/>
            <family val="2"/>
          </rPr>
          <t xml:space="preserve">
Anteckna datumet i den form som din dator har nere till höger på skärmen.
pp.kk.vvvv      eller      dd.mm.ååååå
pp-kk-vvvv      eller      dd-mm-åååå
vvvv.kk.pp      eller      åååå.mm.dd
vvvv-kk-pp      eller      åååå-mm-dd</t>
        </r>
      </text>
    </comment>
    <comment ref="B24" authorId="0" shapeId="0" xr:uid="{021D2EB1-3E98-41B4-9EDB-8D120D29160D}">
      <text>
        <r>
          <rPr>
            <sz val="9"/>
            <color indexed="81"/>
            <rFont val="Tahoma"/>
            <family val="2"/>
          </rPr>
          <t>Skriv i fältet talet utan procenttecknen.</t>
        </r>
      </text>
    </comment>
    <comment ref="B28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Lägg till ett belopp eller lämna fältet tomt
</t>
        </r>
      </text>
    </comment>
    <comment ref="B29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Lägg till ett belopp eller lämna fältet tomt
</t>
        </r>
      </text>
    </comment>
  </commentList>
</comments>
</file>

<file path=xl/sharedStrings.xml><?xml version="1.0" encoding="utf-8"?>
<sst xmlns="http://schemas.openxmlformats.org/spreadsheetml/2006/main" count="130" uniqueCount="124">
  <si>
    <t>A:s procentuella ägarandel av föremålet</t>
  </si>
  <si>
    <t>B:s procentuella ägarandel av föremålet</t>
  </si>
  <si>
    <t>Dödsdag</t>
  </si>
  <si>
    <t>Försäljningsdag</t>
  </si>
  <si>
    <r>
      <rPr>
        <b/>
        <sz val="10"/>
        <color theme="1"/>
        <rFont val="Arial"/>
        <family val="2"/>
      </rPr>
      <t>Beräkning av vinst för A:s dödsbo</t>
    </r>
  </si>
  <si>
    <t>Ägartid efter A:s bortgång/år</t>
  </si>
  <si>
    <t>Procenttal för den presumtiva anskaffningsutgiften efter A</t>
  </si>
  <si>
    <t>Presumtiv anskaffningsutgift efter A</t>
  </si>
  <si>
    <r>
      <rPr>
        <sz val="10"/>
        <rFont val="Arial"/>
        <family val="2"/>
      </rPr>
      <t>Ägartid efter B:s bortgång/år</t>
    </r>
  </si>
  <si>
    <t>Andel av arvsbeskattningsvärdet efter A</t>
  </si>
  <si>
    <r>
      <rPr>
        <sz val="10"/>
        <rFont val="Arial"/>
        <family val="2"/>
      </rPr>
      <t>Dras av efter A</t>
    </r>
  </si>
  <si>
    <r>
      <rPr>
        <sz val="10"/>
        <rFont val="Arial"/>
        <family val="2"/>
      </rPr>
      <t>Procenttal för den presumtiva anskaffningsutgiften efter B</t>
    </r>
  </si>
  <si>
    <r>
      <rPr>
        <sz val="10"/>
        <rFont val="Arial"/>
        <family val="2"/>
      </rPr>
      <t>Presumtiv anskaffningsutgift efter B</t>
    </r>
  </si>
  <si>
    <t>Dras av efter B</t>
  </si>
  <si>
    <r>
      <rPr>
        <sz val="10"/>
        <rFont val="Arial"/>
        <family val="2"/>
      </rPr>
      <t>Arvsbeskattningsvärde efter B</t>
    </r>
  </si>
  <si>
    <r>
      <rPr>
        <b/>
        <sz val="10"/>
        <color theme="1"/>
        <rFont val="Arial"/>
        <family val="2"/>
      </rPr>
      <t>Beräkning av vinst för B:s dödsbo</t>
    </r>
  </si>
  <si>
    <r>
      <rPr>
        <sz val="8"/>
        <rFont val="Arial"/>
        <family val="2"/>
      </rPr>
      <t xml:space="preserve"> större: antingen presumtiv anskaffningsutgift eller summan i föregående fält</t>
    </r>
  </si>
  <si>
    <r>
      <rPr>
        <sz val="8"/>
        <color theme="1"/>
        <rFont val="Arial"/>
        <family val="2"/>
      </rPr>
      <t>(</t>
    </r>
    <r>
      <rPr>
        <sz val="8"/>
        <color rgb="FFFF0000"/>
        <rFont val="Arial"/>
        <family val="2"/>
      </rPr>
      <t>Fyll i de färgade fälten. De övriga fälten fylls i automatiskt</t>
    </r>
    <r>
      <rPr>
        <sz val="8"/>
        <color theme="1"/>
        <rFont val="Arial"/>
        <family val="2"/>
      </rPr>
      <t>)</t>
    </r>
  </si>
  <si>
    <r>
      <rPr>
        <sz val="8"/>
        <rFont val="Arial"/>
        <family val="2"/>
      </rPr>
      <t xml:space="preserve">   grundförbättringsutgift x ägarandel x 50 % (giftorätt)</t>
    </r>
  </si>
  <si>
    <r>
      <rPr>
        <sz val="8"/>
        <rFont val="Arial"/>
        <family val="2"/>
      </rPr>
      <t xml:space="preserve">  större: antingen presumtiv anskaffningsutgift eller summan i föregående fält</t>
    </r>
  </si>
  <si>
    <r>
      <rPr>
        <b/>
        <sz val="10"/>
        <color theme="1"/>
        <rFont val="Arial"/>
        <family val="2"/>
      </rPr>
      <t>Hela föremålets</t>
    </r>
    <r>
      <rPr>
        <sz val="10"/>
        <color theme="1"/>
        <rFont val="Arial"/>
        <family val="2"/>
      </rPr>
      <t xml:space="preserve"> arvsbeskattningsvärde vid A:s frånfälle (1/1)</t>
    </r>
  </si>
  <si>
    <r>
      <rPr>
        <b/>
        <sz val="10"/>
        <color theme="1"/>
        <rFont val="Arial"/>
        <family val="2"/>
      </rPr>
      <t>Hela föremålets</t>
    </r>
    <r>
      <rPr>
        <sz val="10"/>
        <color theme="1"/>
        <rFont val="Arial"/>
        <family val="2"/>
      </rPr>
      <t xml:space="preserve"> arvsbeskattningsvärde vid B:s frånfälle (1/1)</t>
    </r>
  </si>
  <si>
    <r>
      <rPr>
        <sz val="8"/>
        <color theme="1"/>
        <rFont val="Arial"/>
        <family val="2"/>
      </rPr>
      <t>Allokeringen av totalrenoveringsutgifterna har utretts</t>
    </r>
  </si>
  <si>
    <r>
      <rPr>
        <sz val="10"/>
        <rFont val="Arial"/>
        <family val="2"/>
      </rPr>
      <t>Kalkylmässig andel av försäljningskostnaderna efter A</t>
    </r>
  </si>
  <si>
    <r>
      <rPr>
        <sz val="10"/>
        <rFont val="Arial"/>
        <family val="2"/>
      </rPr>
      <t>Kalkylmässig andel av försäljningskostnaderna efter B</t>
    </r>
  </si>
  <si>
    <r>
      <rPr>
        <sz val="8"/>
        <color theme="1"/>
        <rFont val="Arial"/>
        <family val="2"/>
      </rPr>
      <t xml:space="preserve">   större: antingen presumtiv anskaffningsutgift eller summan i föregående fält</t>
    </r>
  </si>
  <si>
    <r>
      <rPr>
        <sz val="8"/>
        <rFont val="Arial"/>
        <family val="2"/>
      </rPr>
      <t xml:space="preserve">   totalrenoveringsutgift x A:s ägarandel x 50 % (giftorätt)</t>
    </r>
  </si>
  <si>
    <t>A:s db:s andel av försäljningspriset</t>
  </si>
  <si>
    <t>B:s db:s andel av försäljningspriset</t>
  </si>
  <si>
    <r>
      <rPr>
        <sz val="10"/>
        <rFont val="Arial"/>
        <family val="2"/>
      </rPr>
      <t xml:space="preserve">Andel av arvsbeskattningsvärdet + andel av försäljningskostnaderna + totalrenoveringsutgifter sammanlagt </t>
    </r>
  </si>
  <si>
    <r>
      <rPr>
        <sz val="8"/>
        <rFont val="Arial"/>
        <family val="2"/>
      </rPr>
      <t xml:space="preserve">  totalrenoveringsutgift x B:s ägarandel x 50 % (giftorätt)</t>
    </r>
  </si>
  <si>
    <r>
      <rPr>
        <sz val="8"/>
        <rFont val="Arial"/>
        <family val="2"/>
      </rPr>
      <t xml:space="preserve">  grundförbättringsutgift x ägarandel x 50 % (giftorätt)</t>
    </r>
  </si>
  <si>
    <r>
      <rPr>
        <sz val="8"/>
        <color theme="1"/>
        <rFont val="Arial"/>
        <family val="2"/>
      </rPr>
      <t>Separat tillägg i A:s arvsbeskattningsvärde. Ingår automatiskt i B:s arvsbeskattningsvärde.</t>
    </r>
  </si>
  <si>
    <t>Totalrenoveringsutgifter som A:s db betalat mellan dödsfallen</t>
  </si>
  <si>
    <t>Totalrenoveringsutgifter som A:s db betalat efter att B (den efterlevande maken) avlidit</t>
  </si>
  <si>
    <t>Totalrenoveringsutgifter som den efterlevande maken betalat mellan dödsfallen</t>
  </si>
  <si>
    <t>Totalrenoveringsutgifter som B:s db betalat efter att B (den efterlevande maken) avlidit</t>
  </si>
  <si>
    <r>
      <rPr>
        <sz val="10"/>
        <rFont val="Arial"/>
        <family val="2"/>
      </rPr>
      <t>Totalrenoveringsutgifter som A:s db betalat mellan dödsfallen</t>
    </r>
  </si>
  <si>
    <r>
      <rPr>
        <sz val="10"/>
        <rFont val="Arial"/>
        <family val="2"/>
      </rPr>
      <t>Totalrenoveringsutgifter som den efterlevande maken betalat mellan dödsfallen</t>
    </r>
  </si>
  <si>
    <r>
      <rPr>
        <sz val="10"/>
        <rFont val="Arial"/>
        <family val="2"/>
      </rPr>
      <t>Totalrenoveringsutgifter som A:s db betalat efter B:s (den efterlevande makens) frånfälle</t>
    </r>
  </si>
  <si>
    <r>
      <rPr>
        <sz val="10"/>
        <rFont val="Arial"/>
        <family val="2"/>
      </rPr>
      <t>Totalrenoveringsutgifter som B:s db betalat efter B:s (den efterlevande makens) frånfälle</t>
    </r>
  </si>
  <si>
    <r>
      <rPr>
        <sz val="10"/>
        <rFont val="Arial"/>
        <family val="2"/>
      </rPr>
      <t>Av totalrenoveringsutgifter som betalats av A:s db efter att B (den efterlevande maken) avlidit</t>
    </r>
  </si>
  <si>
    <r>
      <rPr>
        <b/>
        <sz val="14"/>
        <color theme="1"/>
        <rFont val="Arial"/>
        <family val="2"/>
      </rPr>
      <t>RÄKNARE</t>
    </r>
    <r>
      <rPr>
        <i/>
        <sz val="12"/>
        <color rgb="FFFF0000"/>
        <rFont val="Arial"/>
        <family val="2"/>
      </rPr>
      <t>(</t>
    </r>
    <r>
      <rPr>
        <b/>
        <i/>
        <sz val="12"/>
        <color rgb="FFFF0000"/>
        <rFont val="Arial"/>
        <family val="2"/>
      </rPr>
      <t>fungerar med Microsoft Excel)</t>
    </r>
    <r>
      <rPr>
        <b/>
        <sz val="12"/>
        <color rgb="FFFF0000"/>
        <rFont val="Arial"/>
        <family val="2"/>
      </rPr>
      <t xml:space="preserve">   </t>
    </r>
    <r>
      <rPr>
        <b/>
        <sz val="14"/>
        <color rgb="FFFF0000"/>
        <rFont val="Arial"/>
        <family val="2"/>
      </rPr>
      <t xml:space="preserve"> </t>
    </r>
  </si>
  <si>
    <r>
      <rPr>
        <b/>
        <sz val="10"/>
        <color rgb="FF00B0F0"/>
        <rFont val="Arial"/>
        <family val="2"/>
      </rPr>
      <t>Se anvisningen om datumanteckningar genom att föra musens kursor över datumfältet!</t>
    </r>
  </si>
  <si>
    <t>Försäljningspris</t>
  </si>
  <si>
    <t>Försäljningskostnader</t>
  </si>
  <si>
    <r>
      <rPr>
        <b/>
        <sz val="10"/>
        <color theme="1"/>
        <rFont val="Arial"/>
        <family val="2"/>
      </rPr>
      <t>Anskaffningsutgifter (och övriga avdragbara utgifter) OCH/ELLER presumtiva anskaffningsutgifter sammanlagt</t>
    </r>
  </si>
  <si>
    <t>Värdet på A:s andel i arvsbeskattningen efter A</t>
  </si>
  <si>
    <t>Värdet på den efterlevande maken B:s andel i arvsbeskattningen efter A</t>
  </si>
  <si>
    <t>Värdet på B:s andel av egendomen i arvsbeskattningen efter B</t>
  </si>
  <si>
    <t>Värdet på den först avlidna A:s dödsbos andel av egendomen i arvsbeskattningen efter B</t>
  </si>
  <si>
    <r>
      <rPr>
        <sz val="8"/>
        <color theme="1"/>
        <rFont val="Arial"/>
        <family val="2"/>
      </rPr>
      <t xml:space="preserve">  procenttal för presumtiv anskaffningsutgift x A:s andel av försäljningspriset x 50 % (giftorätt)</t>
    </r>
  </si>
  <si>
    <r>
      <rPr>
        <sz val="8"/>
        <color theme="1"/>
        <rFont val="Arial"/>
        <family val="2"/>
      </rPr>
      <t xml:space="preserve">   procenttal för presumtiv anskaffningsutgift x B:s andel av försäljningspriset x 50 % (giftorätt)</t>
    </r>
  </si>
  <si>
    <r>
      <rPr>
        <b/>
        <sz val="10"/>
        <color theme="1"/>
        <rFont val="Arial"/>
        <family val="2"/>
      </rPr>
      <t xml:space="preserve"> ÖVERLÅTELSE AV FÖREMÅL SOM I SIN HELHET ÄGS AV MAKARS DÖDSBON OCH VARKEN AVVITTRING ELLER BOSKIFTE FÖRRÄTTATS</t>
    </r>
    <r>
      <rPr>
        <sz val="10"/>
        <color theme="1"/>
        <rFont val="Arial"/>
        <family val="2"/>
      </rPr>
      <t xml:space="preserve"> </t>
    </r>
  </si>
  <si>
    <t xml:space="preserve">Kan tillämpas i situationer där 1) giftorätten inte har begränsats; och 2) föremålet överlåts i sin helhet till sitt gängse värde; och 3) makarnas ägarandelar har varit desamma sedan den först avlidnas död </t>
  </si>
  <si>
    <r>
      <rPr>
        <sz val="10"/>
        <rFont val="Arial"/>
        <family val="2"/>
      </rPr>
      <t>Totalrenoveringsutgifter som ska dras av</t>
    </r>
  </si>
  <si>
    <r>
      <rPr>
        <sz val="10"/>
        <rFont val="Arial"/>
        <family val="2"/>
      </rPr>
      <t>Observera att om båda dödsbon äger tillgångar, ska båda lämna två skattedeklarationer för beskattning av överlåtelsevinst</t>
    </r>
  </si>
  <si>
    <r>
      <rPr>
        <sz val="8"/>
        <color theme="1"/>
        <rFont val="Arial"/>
        <family val="2"/>
      </rPr>
      <t xml:space="preserve">  </t>
    </r>
    <r>
      <rPr>
        <b/>
        <sz val="8"/>
        <color theme="1"/>
        <rFont val="Arial"/>
        <family val="2"/>
      </rPr>
      <t>Ange beloppet som anskaffningsutgift för egendomen (blankett 9 punkt 4.1)</t>
    </r>
  </si>
  <si>
    <r>
      <rPr>
        <b/>
        <sz val="10"/>
        <color theme="1"/>
        <rFont val="Arial"/>
        <family val="2"/>
      </rPr>
      <t xml:space="preserve">  UPPGIFTER I ÖVERLÅTELSEANMÄLAN nr 1 SOM DEN FÖRST AVLIDNA MAKENS (A:s) DÖDSBO LÄMNAR</t>
    </r>
  </si>
  <si>
    <t>Andel av försäljningspriset i A:s överlåtelseanmälan nr 1</t>
  </si>
  <si>
    <r>
      <rPr>
        <b/>
        <sz val="10"/>
        <rFont val="Arial"/>
        <family val="2"/>
      </rPr>
      <t xml:space="preserve">  UPPGIFTER I ÖVERLÅTELSEANMÄLAN nr 2 SOM DEN FÖRST AVLIDNA MAKENS (A:s) DÖDSBO LÄMNAR</t>
    </r>
  </si>
  <si>
    <t>Andel av försäljningspriset i A:s överlåtelseanmälan nr 2</t>
  </si>
  <si>
    <r>
      <rPr>
        <b/>
        <sz val="10"/>
        <rFont val="Arial"/>
        <family val="2"/>
      </rPr>
      <t>Försäljningsvinst/-förlust i A:s överlåtelseanmälan nr 1</t>
    </r>
  </si>
  <si>
    <r>
      <rPr>
        <b/>
        <sz val="10"/>
        <rFont val="Arial"/>
        <family val="2"/>
      </rPr>
      <t>Försäljningsvinst/-förlust i A:s överlåtelseanmälan nr 2</t>
    </r>
  </si>
  <si>
    <r>
      <rPr>
        <b/>
        <sz val="10"/>
        <color theme="1"/>
        <rFont val="Arial"/>
        <family val="2"/>
      </rPr>
      <t>A:s försäljningsvinst/-förlust sammanlagt</t>
    </r>
  </si>
  <si>
    <r>
      <rPr>
        <b/>
        <sz val="10"/>
        <color theme="1"/>
        <rFont val="Arial"/>
        <family val="2"/>
      </rPr>
      <t xml:space="preserve">  UPPGIFTER I ÖVERLÅTELSEANMÄLAN nr 1 SOM DEN SENARE AVLIDNA MAKENS (B:s) DÖDSBO LÄMNAR</t>
    </r>
  </si>
  <si>
    <t>Andel av försäljningspriset i B:s överlåtelseanmälan nr 2</t>
  </si>
  <si>
    <t>Andel av försäljningspriset i B:s överlåtelseanmälan nr 1</t>
  </si>
  <si>
    <r>
      <rPr>
        <b/>
        <sz val="10"/>
        <rFont val="Arial"/>
        <family val="2"/>
      </rPr>
      <t>Försäljningsvinst/-förlust i B:s överlåtelseanmälan nr 1</t>
    </r>
  </si>
  <si>
    <r>
      <rPr>
        <b/>
        <sz val="10"/>
        <rFont val="Arial"/>
        <family val="2"/>
      </rPr>
      <t>Försäljningsvinst/-förlust i B:s överlåtelseanmälan nr 2</t>
    </r>
  </si>
  <si>
    <r>
      <rPr>
        <b/>
        <sz val="10"/>
        <color theme="1"/>
        <rFont val="Arial"/>
        <family val="2"/>
      </rPr>
      <t>B:s försäljningsvinst/-förlust sammanlagt</t>
    </r>
  </si>
  <si>
    <r>
      <rPr>
        <b/>
        <sz val="10"/>
        <color theme="1"/>
        <rFont val="Arial"/>
        <family val="2"/>
      </rPr>
      <t xml:space="preserve">  UPPGIFTER I ÖVERLÅTELSEANMÄLAN nr 2 SOM DEN SENARE AVLIDNA MAKENS (B:s) DÖDSBO LÄMNAR</t>
    </r>
  </si>
  <si>
    <r>
      <rPr>
        <b/>
        <sz val="10"/>
        <color theme="1"/>
        <rFont val="Arial"/>
        <family val="2"/>
      </rPr>
      <t>SENARE AVLIDNA MAKEN B</t>
    </r>
  </si>
  <si>
    <r>
      <rPr>
        <b/>
        <sz val="10"/>
        <color theme="1"/>
        <rFont val="Arial"/>
        <family val="2"/>
      </rPr>
      <t>FÖRST AVLIDNA MAKEN A</t>
    </r>
  </si>
  <si>
    <t>Dödsdag</t>
  </si>
  <si>
    <r>
      <rPr>
        <sz val="8"/>
        <rFont val="Arial"/>
        <family val="2"/>
      </rPr>
      <t xml:space="preserve">   totalrenoveringsutgift x A:s ägarandel x 50 % (giftorätt)</t>
    </r>
  </si>
  <si>
    <r>
      <rPr>
        <sz val="8"/>
        <rFont val="Arial"/>
        <family val="2"/>
      </rPr>
      <t xml:space="preserve">   totalrenoveringsutgift x A:s ägarandel x 50 % (giftorätt)</t>
    </r>
  </si>
  <si>
    <r>
      <rPr>
        <sz val="8"/>
        <rFont val="Arial"/>
        <family val="2"/>
      </rPr>
      <t xml:space="preserve">   totalrenoveringsutgift x A:s ägarandel x 50 % (giftorätt)</t>
    </r>
  </si>
  <si>
    <r>
      <rPr>
        <sz val="8"/>
        <color theme="1"/>
        <rFont val="Arial"/>
        <family val="2"/>
      </rPr>
      <t xml:space="preserve">  </t>
    </r>
    <r>
      <rPr>
        <b/>
        <sz val="8"/>
        <color theme="1"/>
        <rFont val="Arial"/>
        <family val="2"/>
      </rPr>
      <t>Ange beloppet som anskaffningsutgift för egendomen (blankett 9 punkt 4.1)</t>
    </r>
  </si>
  <si>
    <r>
      <rPr>
        <sz val="8"/>
        <rFont val="Arial"/>
        <family val="2"/>
      </rPr>
      <t xml:space="preserve">  procenttal för presumtiv anskaffningsutgift x A:s andel av försäljningspriset x 50 % (giftorätt)</t>
    </r>
  </si>
  <si>
    <r>
      <rPr>
        <sz val="10"/>
        <rFont val="Arial"/>
        <family val="2"/>
      </rPr>
      <t>Totalrenoveringsutgifter som B:s db betalat efter B:s (den efterlevande makens) frånfälle</t>
    </r>
  </si>
  <si>
    <r>
      <rPr>
        <sz val="8"/>
        <rFont val="Arial"/>
        <family val="2"/>
      </rPr>
      <t xml:space="preserve">  totalrenoveringsutgift x B:s ägarandel x 50 % (giftorätt)</t>
    </r>
  </si>
  <si>
    <r>
      <rPr>
        <sz val="10"/>
        <rFont val="Arial"/>
        <family val="2"/>
      </rPr>
      <t>Totalrenoveringsutgifter som ska dras av</t>
    </r>
  </si>
  <si>
    <r>
      <rPr>
        <sz val="10"/>
        <rFont val="Arial"/>
        <family val="2"/>
      </rPr>
      <t xml:space="preserve">Andel av arvsbeskattningsvärdet + andel av försäljningskostnaderna + totalrenoveringsutgifter sammanlagt </t>
    </r>
  </si>
  <si>
    <t>Ägartid efter A:s bortgång/år</t>
  </si>
  <si>
    <t>Procenttal för den presumtiva anskaffningsutgiften efter A</t>
  </si>
  <si>
    <r>
      <rPr>
        <sz val="8"/>
        <color theme="1"/>
        <rFont val="Arial"/>
        <family val="2"/>
      </rPr>
      <t xml:space="preserve">  </t>
    </r>
    <r>
      <rPr>
        <b/>
        <sz val="8"/>
        <color theme="1"/>
        <rFont val="Arial"/>
        <family val="2"/>
      </rPr>
      <t>Ange beloppet som anskaffningsutgift för egendomen (blankett 9 punkt 4.1)</t>
    </r>
  </si>
  <si>
    <t>Presumtiv anskaffningsutgift efter A</t>
  </si>
  <si>
    <t>Andel av arvsbeskattningsvärdet efter A</t>
  </si>
  <si>
    <r>
      <rPr>
        <sz val="10"/>
        <rFont val="Arial"/>
        <family val="2"/>
      </rPr>
      <t>Kalkylmässig andel av försäljningskostnaderna efter A</t>
    </r>
  </si>
  <si>
    <r>
      <rPr>
        <sz val="10"/>
        <rFont val="Arial"/>
        <family val="2"/>
      </rPr>
      <t>Totalrenoveringsutgifter som A:s db betalat mellan dödsfallen</t>
    </r>
  </si>
  <si>
    <r>
      <rPr>
        <sz val="10"/>
        <rFont val="Arial"/>
        <family val="2"/>
      </rPr>
      <t>Totalrenoveringsutgifter som den efterlevande maken betalat mellan dödsfallen</t>
    </r>
  </si>
  <si>
    <r>
      <rPr>
        <sz val="8"/>
        <rFont val="Arial"/>
        <family val="2"/>
      </rPr>
      <t xml:space="preserve">   grundförbättringsutgift x ägarandel x 50 % (giftorätt)</t>
    </r>
  </si>
  <si>
    <r>
      <rPr>
        <sz val="10"/>
        <rFont val="Arial"/>
        <family val="2"/>
      </rPr>
      <t>Av totalrenoveringsutgifter som betalats av A:s db efter att B (den efterlevande maken) avlidit</t>
    </r>
  </si>
  <si>
    <r>
      <rPr>
        <sz val="8"/>
        <rFont val="Arial"/>
        <family val="2"/>
      </rPr>
      <t xml:space="preserve">   grundförbättringsutgift x ägarandel x 50 % (giftorätt)</t>
    </r>
  </si>
  <si>
    <r>
      <rPr>
        <sz val="10"/>
        <rFont val="Arial"/>
        <family val="2"/>
      </rPr>
      <t>Totalrenoveringsutgifter som B:s db betalat efter B:s (den efterlevande makens) frånfälle</t>
    </r>
  </si>
  <si>
    <r>
      <rPr>
        <sz val="8"/>
        <rFont val="Arial"/>
        <family val="2"/>
      </rPr>
      <t xml:space="preserve">   grundförbättringsutgift x ägarandel x 50 % (giftorätt)</t>
    </r>
  </si>
  <si>
    <r>
      <rPr>
        <sz val="10"/>
        <rFont val="Arial"/>
        <family val="2"/>
      </rPr>
      <t>Totalrenoveringsutgifter som ska dras av</t>
    </r>
  </si>
  <si>
    <r>
      <rPr>
        <sz val="10"/>
        <rFont val="Arial"/>
        <family val="2"/>
      </rPr>
      <t xml:space="preserve">Andel av arvsbeskattningsvärdet + andel av försäljningskostnaderna + totalrenoveringsutgifter sammanlagt </t>
    </r>
  </si>
  <si>
    <r>
      <rPr>
        <sz val="10"/>
        <rFont val="Arial"/>
        <family val="2"/>
      </rPr>
      <t>Dras av efter A</t>
    </r>
  </si>
  <si>
    <r>
      <rPr>
        <sz val="10"/>
        <rFont val="Arial"/>
        <family val="2"/>
      </rPr>
      <t>Ägartid efter B:s bortgång/år</t>
    </r>
  </si>
  <si>
    <r>
      <rPr>
        <sz val="10"/>
        <rFont val="Arial"/>
        <family val="2"/>
      </rPr>
      <t>Procenttal för den presumtiva anskaffningsutgiften efter B</t>
    </r>
  </si>
  <si>
    <r>
      <rPr>
        <sz val="8"/>
        <color theme="1"/>
        <rFont val="Arial"/>
        <family val="2"/>
      </rPr>
      <t xml:space="preserve">  </t>
    </r>
    <r>
      <rPr>
        <b/>
        <sz val="8"/>
        <color theme="1"/>
        <rFont val="Arial"/>
        <family val="2"/>
      </rPr>
      <t>Ange beloppet som anskaffningsutgift för egendomen (blankett 9 punkt 4.1)</t>
    </r>
  </si>
  <si>
    <r>
      <rPr>
        <sz val="10"/>
        <rFont val="Arial"/>
        <family val="2"/>
      </rPr>
      <t>Presumtiv anskaffningsutgift efter B</t>
    </r>
  </si>
  <si>
    <r>
      <rPr>
        <sz val="8"/>
        <rFont val="Arial"/>
        <family val="2"/>
      </rPr>
      <t xml:space="preserve">   procenttal för presumtiv anskaffningsutgift x B:s andel av försäljningspriset x 50 % (giftorätt)</t>
    </r>
  </si>
  <si>
    <r>
      <rPr>
        <sz val="10"/>
        <rFont val="Arial"/>
        <family val="2"/>
      </rPr>
      <t>Andel av arvsvärdet efter B</t>
    </r>
  </si>
  <si>
    <r>
      <rPr>
        <sz val="10"/>
        <rFont val="Arial"/>
        <family val="2"/>
      </rPr>
      <t>Kalkylmässig andel av försäljningskostnaderna efter B</t>
    </r>
  </si>
  <si>
    <t>Av totalrenoveringsutgifter som betalats av A:s db efter att B (den efterlevande maken) avlidit</t>
  </si>
  <si>
    <r>
      <rPr>
        <sz val="8"/>
        <color theme="1"/>
        <rFont val="Arial"/>
        <family val="2"/>
      </rPr>
      <t xml:space="preserve">  totalrenoveringsutgift x B:s ägarandel x 50 % (giftorätt)</t>
    </r>
  </si>
  <si>
    <t>Totalrenoveringsutgifter som B:s db betalat efter B:s (den efterlevande makens) frånfälle</t>
  </si>
  <si>
    <r>
      <rPr>
        <sz val="8"/>
        <color theme="1"/>
        <rFont val="Arial"/>
        <family val="2"/>
      </rPr>
      <t xml:space="preserve">  totalrenoveringsutgift x B:s ägarandel x 50 % (giftorätt)</t>
    </r>
  </si>
  <si>
    <r>
      <rPr>
        <sz val="10"/>
        <rFont val="Arial"/>
        <family val="2"/>
      </rPr>
      <t>Totalrenoveringsutgifter som ska dras av</t>
    </r>
  </si>
  <si>
    <r>
      <rPr>
        <sz val="10"/>
        <rFont val="Arial"/>
        <family val="2"/>
      </rPr>
      <t xml:space="preserve">Andel av arvsbeskattningsvärdet + andel av försäljningskostnaderna + totalrenoveringsutgifter sammanlagt </t>
    </r>
  </si>
  <si>
    <t>Dras av efter B</t>
  </si>
  <si>
    <r>
      <rPr>
        <sz val="8"/>
        <color theme="1"/>
        <rFont val="Arial"/>
        <family val="2"/>
      </rPr>
      <t xml:space="preserve">  större: antingen presumtiv anskaffningsutgift eller summan i föregående fält</t>
    </r>
  </si>
  <si>
    <r>
      <rPr>
        <b/>
        <sz val="10"/>
        <color theme="1"/>
        <rFont val="Arial"/>
        <family val="2"/>
      </rPr>
      <t>Anskaffningsutgifter (och övriga avdragbara utgifter) OCH/ELLER presumtiva anskaffningsutgifter sammanlagt</t>
    </r>
  </si>
  <si>
    <t>Dödsboets andel av köpesumman ska halveras i detta bödsbos överlåtelseanmälningar.</t>
  </si>
  <si>
    <t>Dödsboets andel av köpesumman ska halveras i detta bödsbos  överlåtelseanmälningar.</t>
  </si>
  <si>
    <t xml:space="preserve">  Ange beloppet som anskaffningsutgift för egendomen (blankett 9 punkt 4.2)</t>
  </si>
  <si>
    <t xml:space="preserve">  Ange beloppet som försäljningskostnad för egendomen (blankett 9 punkt 4.7)</t>
  </si>
  <si>
    <r>
      <rPr>
        <b/>
        <sz val="8"/>
        <rFont val="Arial"/>
        <family val="2"/>
      </rPr>
      <t xml:space="preserve">  Ange beloppet som totalrenoveringsutgift (blankett 9 punkt 4.6)</t>
    </r>
    <r>
      <rPr>
        <sz val="8"/>
        <rFont val="Arial"/>
        <family val="2"/>
      </rPr>
      <t xml:space="preserve"> </t>
    </r>
  </si>
  <si>
    <t xml:space="preserve">  Ange beloppet som totalrenoveringsutgift (blankett 9 punkt 4.6)</t>
  </si>
  <si>
    <r>
      <t xml:space="preserve">  </t>
    </r>
    <r>
      <rPr>
        <b/>
        <sz val="8"/>
        <color theme="1"/>
        <rFont val="Arial"/>
        <family val="2"/>
      </rPr>
      <t xml:space="preserve"> Ange beloppet som anskaffningsutgift för egendomen (blankett 9 punkt 4.2)</t>
    </r>
  </si>
  <si>
    <r>
      <t xml:space="preserve">   </t>
    </r>
    <r>
      <rPr>
        <b/>
        <sz val="8"/>
        <rFont val="Arial"/>
        <family val="2"/>
      </rPr>
      <t>Ange beloppet som anskaffningsutgift för egendomen (blankett 9 punkt 4.2)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</si>
</sst>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"/>
    <numFmt numFmtId="167" formatCode="0.0"/>
    <numFmt numFmtId="168" formatCode="_-* #,##0.00\ [$€-40B]_-;\-* #,##0.00\ [$€-40B]_-;_-* &quot;-&quot;??\ [$€-40B]_-;_-@_-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8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12"/>
      <color rgb="FFFFFF00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sz val="10"/>
      <color rgb="FF1E1E1E"/>
      <name val="Segoe UI"/>
      <family val="2"/>
    </font>
    <font>
      <b/>
      <sz val="10"/>
      <color rgb="FF00B050"/>
      <name val="Arial"/>
      <family val="2"/>
    </font>
    <font>
      <b/>
      <sz val="10"/>
      <color rgb="FF00B0F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10" fontId="0" fillId="0" borderId="0" xfId="0" applyNumberFormat="1" applyProtection="1">
      <protection hidden="1"/>
    </xf>
    <xf numFmtId="165" fontId="4" fillId="0" borderId="0" xfId="0" applyNumberFormat="1" applyFont="1" applyProtection="1">
      <protection hidden="1"/>
    </xf>
    <xf numFmtId="0" fontId="4" fillId="2" borderId="0" xfId="0" applyFont="1" applyFill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165" fontId="0" fillId="2" borderId="0" xfId="0" applyNumberFormat="1" applyFill="1" applyProtection="1">
      <protection hidden="1"/>
    </xf>
    <xf numFmtId="0" fontId="5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2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0" fillId="0" borderId="0" xfId="0" quotePrefix="1" applyAlignment="1" applyProtection="1">
      <alignment horizontal="right" vertical="center"/>
      <protection hidden="1"/>
    </xf>
    <xf numFmtId="165" fontId="0" fillId="0" borderId="0" xfId="0" applyNumberFormat="1" applyFill="1" applyBorder="1" applyAlignment="1" applyProtection="1">
      <alignment horizontal="right" vertical="center"/>
      <protection hidden="1"/>
    </xf>
    <xf numFmtId="0" fontId="16" fillId="0" borderId="0" xfId="0" applyFont="1" applyProtection="1">
      <protection hidden="1"/>
    </xf>
    <xf numFmtId="165" fontId="7" fillId="0" borderId="0" xfId="0" applyNumberFormat="1" applyFont="1" applyFill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0" fontId="0" fillId="0" borderId="0" xfId="0" applyFill="1" applyProtection="1"/>
    <xf numFmtId="0" fontId="8" fillId="2" borderId="0" xfId="0" applyFont="1" applyFill="1" applyProtection="1"/>
    <xf numFmtId="0" fontId="0" fillId="2" borderId="0" xfId="0" applyFill="1" applyProtection="1"/>
    <xf numFmtId="0" fontId="0" fillId="0" borderId="0" xfId="0" applyFill="1" applyAlignment="1" applyProtection="1">
      <alignment horizontal="right"/>
    </xf>
    <xf numFmtId="0" fontId="7" fillId="0" borderId="0" xfId="0" applyFont="1" applyFill="1" applyProtection="1"/>
    <xf numFmtId="10" fontId="0" fillId="0" borderId="0" xfId="0" applyNumberFormat="1" applyFill="1" applyProtection="1"/>
    <xf numFmtId="165" fontId="0" fillId="0" borderId="0" xfId="0" applyNumberFormat="1" applyFont="1" applyFill="1" applyBorder="1" applyAlignment="1" applyProtection="1">
      <alignment horizontal="right" vertical="center"/>
      <protection hidden="1"/>
    </xf>
    <xf numFmtId="165" fontId="0" fillId="0" borderId="0" xfId="0" applyNumberFormat="1" applyProtection="1">
      <protection hidden="1"/>
    </xf>
    <xf numFmtId="14" fontId="0" fillId="0" borderId="0" xfId="0" applyNumberForma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center"/>
    </xf>
    <xf numFmtId="0" fontId="2" fillId="0" borderId="0" xfId="0" applyFont="1" applyProtection="1"/>
    <xf numFmtId="0" fontId="13" fillId="0" borderId="0" xfId="0" applyFont="1" applyFill="1" applyAlignment="1" applyProtection="1">
      <alignment horizontal="right"/>
    </xf>
    <xf numFmtId="0" fontId="0" fillId="0" borderId="0" xfId="0" applyAlignment="1" applyProtection="1">
      <alignment horizontal="left"/>
    </xf>
    <xf numFmtId="0" fontId="7" fillId="2" borderId="0" xfId="0" applyFont="1" applyFill="1" applyAlignment="1" applyProtection="1">
      <alignment horizontal="left"/>
      <protection hidden="1"/>
    </xf>
    <xf numFmtId="165" fontId="7" fillId="2" borderId="1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Fill="1" applyProtection="1">
      <protection hidden="1"/>
    </xf>
    <xf numFmtId="10" fontId="7" fillId="0" borderId="0" xfId="3" applyNumberFormat="1" applyFont="1" applyFill="1" applyAlignment="1" applyProtection="1">
      <alignment horizontal="left"/>
      <protection hidden="1"/>
    </xf>
    <xf numFmtId="0" fontId="20" fillId="0" borderId="0" xfId="0" applyFont="1" applyProtection="1"/>
    <xf numFmtId="165" fontId="7" fillId="2" borderId="0" xfId="0" applyNumberFormat="1" applyFont="1" applyFill="1" applyBorder="1" applyAlignment="1" applyProtection="1">
      <alignment horizontal="right" vertical="center"/>
      <protection hidden="1"/>
    </xf>
    <xf numFmtId="165" fontId="8" fillId="0" borderId="1" xfId="2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right"/>
    </xf>
    <xf numFmtId="0" fontId="0" fillId="0" borderId="0" xfId="0" applyFill="1" applyProtection="1">
      <protection hidden="1"/>
    </xf>
    <xf numFmtId="0" fontId="2" fillId="0" borderId="1" xfId="0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Alignment="1" applyProtection="1">
      <alignment horizontal="right"/>
    </xf>
    <xf numFmtId="0" fontId="14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Protection="1">
      <protection hidden="1"/>
    </xf>
    <xf numFmtId="165" fontId="1" fillId="0" borderId="1" xfId="2" applyNumberFormat="1" applyFont="1" applyFill="1" applyBorder="1" applyAlignment="1" applyProtection="1">
      <alignment horizontal="right" vertical="center"/>
      <protection hidden="1"/>
    </xf>
    <xf numFmtId="165" fontId="1" fillId="0" borderId="1" xfId="1" applyNumberFormat="1" applyFont="1" applyFill="1" applyBorder="1" applyAlignment="1" applyProtection="1">
      <alignment horizontal="right" vertical="center"/>
      <protection hidden="1"/>
    </xf>
    <xf numFmtId="165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7" fillId="0" borderId="1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Alignment="1" applyProtection="1">
      <alignment horizontal="right" vertical="center"/>
      <protection hidden="1"/>
    </xf>
    <xf numFmtId="0" fontId="8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0" xfId="0" applyFill="1" applyAlignment="1" applyProtection="1">
      <alignment horizontal="left"/>
    </xf>
    <xf numFmtId="0" fontId="7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wrapText="1"/>
      <protection hidden="1"/>
    </xf>
    <xf numFmtId="166" fontId="0" fillId="0" borderId="1" xfId="0" applyNumberFormat="1" applyFill="1" applyBorder="1" applyAlignment="1" applyProtection="1">
      <alignment horizontal="right" vertical="center"/>
      <protection hidden="1"/>
    </xf>
    <xf numFmtId="9" fontId="0" fillId="0" borderId="1" xfId="2" applyFont="1" applyFill="1" applyBorder="1" applyAlignment="1" applyProtection="1">
      <alignment horizontal="right" vertical="center"/>
      <protection hidden="1"/>
    </xf>
    <xf numFmtId="165" fontId="7" fillId="0" borderId="1" xfId="0" applyNumberFormat="1" applyFont="1" applyFill="1" applyBorder="1" applyAlignment="1" applyProtection="1">
      <alignment horizontal="right"/>
      <protection hidden="1"/>
    </xf>
    <xf numFmtId="165" fontId="0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wrapText="1"/>
      <protection hidden="1"/>
    </xf>
    <xf numFmtId="0" fontId="5" fillId="0" borderId="0" xfId="0" applyFont="1" applyFill="1" applyAlignment="1" applyProtection="1">
      <alignment wrapText="1"/>
      <protection hidden="1"/>
    </xf>
    <xf numFmtId="165" fontId="8" fillId="0" borderId="1" xfId="1" applyNumberFormat="1" applyFont="1" applyFill="1" applyBorder="1" applyAlignment="1" applyProtection="1">
      <alignment horizontal="right" vertical="center"/>
      <protection hidden="1"/>
    </xf>
    <xf numFmtId="165" fontId="8" fillId="0" borderId="0" xfId="2" applyNumberFormat="1" applyFont="1" applyFill="1" applyBorder="1" applyAlignment="1" applyProtection="1">
      <alignment horizontal="right" vertical="center"/>
      <protection hidden="1"/>
    </xf>
    <xf numFmtId="166" fontId="8" fillId="0" borderId="1" xfId="0" applyNumberFormat="1" applyFont="1" applyFill="1" applyBorder="1" applyAlignment="1" applyProtection="1">
      <alignment horizontal="right" vertical="center"/>
      <protection hidden="1"/>
    </xf>
    <xf numFmtId="9" fontId="8" fillId="0" borderId="1" xfId="2" applyFont="1" applyFill="1" applyBorder="1" applyAlignment="1" applyProtection="1">
      <alignment horizontal="right" vertical="center"/>
      <protection hidden="1"/>
    </xf>
    <xf numFmtId="0" fontId="17" fillId="0" borderId="0" xfId="0" applyNumberFormat="1" applyFon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</xf>
    <xf numFmtId="165" fontId="7" fillId="0" borderId="0" xfId="0" applyNumberFormat="1" applyFont="1" applyFill="1" applyBorder="1" applyAlignment="1" applyProtection="1">
      <alignment horizontal="right" vertical="center"/>
      <protection hidden="1"/>
    </xf>
    <xf numFmtId="165" fontId="1" fillId="0" borderId="0" xfId="2" applyNumberFormat="1" applyFont="1" applyFill="1" applyBorder="1" applyAlignment="1" applyProtection="1">
      <alignment horizontal="right" vertical="center"/>
      <protection hidden="1"/>
    </xf>
    <xf numFmtId="167" fontId="8" fillId="0" borderId="1" xfId="0" applyNumberFormat="1" applyFont="1" applyFill="1" applyBorder="1" applyAlignment="1" applyProtection="1">
      <alignment horizontal="right" vertical="center"/>
      <protection hidden="1"/>
    </xf>
    <xf numFmtId="10" fontId="8" fillId="0" borderId="1" xfId="0" applyNumberFormat="1" applyFont="1" applyFill="1" applyBorder="1" applyAlignment="1" applyProtection="1">
      <alignment horizontal="right" vertical="center"/>
      <protection hidden="1"/>
    </xf>
    <xf numFmtId="165" fontId="2" fillId="0" borderId="0" xfId="1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0" fontId="0" fillId="0" borderId="0" xfId="0" applyFill="1" applyAlignment="1" applyProtection="1">
      <alignment horizontal="left"/>
      <protection hidden="1"/>
    </xf>
    <xf numFmtId="165" fontId="0" fillId="3" borderId="1" xfId="0" applyNumberFormat="1" applyFill="1" applyBorder="1" applyAlignment="1" applyProtection="1">
      <alignment horizontal="right" vertical="center"/>
      <protection locked="0"/>
    </xf>
    <xf numFmtId="14" fontId="0" fillId="3" borderId="1" xfId="0" applyNumberFormat="1" applyFill="1" applyBorder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10" fontId="0" fillId="3" borderId="1" xfId="2" applyNumberFormat="1" applyFont="1" applyFill="1" applyBorder="1" applyAlignment="1" applyProtection="1">
      <alignment horizontal="right" vertical="center"/>
      <protection locked="0"/>
    </xf>
    <xf numFmtId="168" fontId="0" fillId="3" borderId="1" xfId="1" quotePrefix="1" applyNumberFormat="1" applyFont="1" applyFill="1" applyBorder="1" applyAlignment="1" applyProtection="1">
      <alignment horizontal="right" vertical="center"/>
      <protection locked="0"/>
    </xf>
    <xf numFmtId="168" fontId="0" fillId="3" borderId="1" xfId="1" applyNumberFormat="1" applyFont="1" applyFill="1" applyBorder="1" applyAlignment="1" applyProtection="1">
      <alignment horizontal="right" vertical="center"/>
      <protection locked="0"/>
    </xf>
    <xf numFmtId="10" fontId="14" fillId="0" borderId="0" xfId="0" applyNumberFormat="1" applyFont="1" applyFill="1" applyAlignment="1" applyProtection="1">
      <alignment horizontal="left"/>
      <protection hidden="1"/>
    </xf>
    <xf numFmtId="0" fontId="20" fillId="0" borderId="0" xfId="0" applyFont="1" applyFill="1" applyAlignment="1" applyProtection="1">
      <alignment wrapText="1"/>
      <protection hidden="1"/>
    </xf>
    <xf numFmtId="0" fontId="19" fillId="0" borderId="0" xfId="0" applyFont="1" applyFill="1" applyAlignment="1" applyProtection="1">
      <alignment wrapText="1"/>
      <protection hidden="1"/>
    </xf>
  </cellXfs>
  <cellStyles count="4">
    <cellStyle name="Normaali" xfId="0" builtinId="0"/>
    <cellStyle name="Pilkku" xfId="3" builtinId="3"/>
    <cellStyle name="Prosenttia" xfId="2" builtinId="5"/>
    <cellStyle name="Valuutta" xfId="1" builtinId="4"/>
  </cellStyles>
  <dxfs count="0"/>
  <tableStyles count="0" defaultTableStyle="TableStyleMedium2" defaultPivotStyle="PivotStyleLight16"/>
  <colors>
    <mruColors>
      <color rgb="FF66CCFF"/>
      <color rgb="FFE6E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fitToPage="1"/>
  </sheetPr>
  <dimension ref="A1:E106"/>
  <sheetViews>
    <sheetView tabSelected="1" zoomScale="130" zoomScaleNormal="130" zoomScalePageLayoutView="85" workbookViewId="0">
      <selection activeCell="B26" sqref="B26"/>
    </sheetView>
  </sheetViews>
  <sheetFormatPr defaultColWidth="8.88671875" defaultRowHeight="13.2" x14ac:dyDescent="0.25"/>
  <cols>
    <col min="1" max="1" width="94.33203125" style="19" customWidth="1"/>
    <col min="2" max="2" width="38.33203125" style="2" bestFit="1" customWidth="1"/>
    <col min="3" max="3" width="67.44140625" style="1" customWidth="1"/>
    <col min="4" max="4" width="17.6640625" style="20" customWidth="1"/>
    <col min="5" max="16384" width="8.88671875" style="20"/>
  </cols>
  <sheetData>
    <row r="1" spans="1:4" s="35" customFormat="1" ht="17.399999999999999" x14ac:dyDescent="0.3">
      <c r="A1" s="34" t="s">
        <v>42</v>
      </c>
      <c r="B1" s="11" t="s">
        <v>17</v>
      </c>
      <c r="C1" s="12"/>
    </row>
    <row r="2" spans="1:4" s="35" customFormat="1" ht="15.6" x14ac:dyDescent="0.3">
      <c r="A2" s="36"/>
      <c r="B2" s="3"/>
      <c r="C2" s="12"/>
    </row>
    <row r="3" spans="1:4" x14ac:dyDescent="0.25">
      <c r="A3" s="59" t="s">
        <v>53</v>
      </c>
    </row>
    <row r="4" spans="1:4" x14ac:dyDescent="0.25">
      <c r="A4" s="59" t="s">
        <v>54</v>
      </c>
    </row>
    <row r="5" spans="1:4" s="25" customFormat="1" x14ac:dyDescent="0.25">
      <c r="A5" s="57" t="s">
        <v>56</v>
      </c>
      <c r="B5" s="58"/>
      <c r="C5" s="47"/>
    </row>
    <row r="6" spans="1:4" s="25" customFormat="1" x14ac:dyDescent="0.25">
      <c r="A6" s="28"/>
      <c r="B6" s="58"/>
      <c r="C6" s="47"/>
    </row>
    <row r="7" spans="1:4" x14ac:dyDescent="0.25">
      <c r="A7" s="37"/>
    </row>
    <row r="8" spans="1:4" x14ac:dyDescent="0.25">
      <c r="A8" s="37"/>
      <c r="B8" s="18" t="s">
        <v>43</v>
      </c>
      <c r="C8" s="13"/>
    </row>
    <row r="9" spans="1:4" x14ac:dyDescent="0.25">
      <c r="A9" s="19" t="s">
        <v>44</v>
      </c>
      <c r="B9" s="82"/>
    </row>
    <row r="10" spans="1:4" x14ac:dyDescent="0.25">
      <c r="A10" s="19" t="s">
        <v>3</v>
      </c>
      <c r="B10" s="83"/>
      <c r="C10" s="60" t="str">
        <f>IF(AND(B14&lt;B10,B23&lt;B10,B23&gt;=B14)," ","Händelsernas tidsföljd är fel eller bristfällig. Anmärkningen försvinner när alla uppgifter har sparats i logisk ordning.")</f>
        <v>Händelsernas tidsföljd är fel eller bristfällig. Anmärkningen försvinner när alla uppgifter har sparats i logisk ordning.</v>
      </c>
      <c r="D10" s="33"/>
    </row>
    <row r="11" spans="1:4" x14ac:dyDescent="0.25">
      <c r="A11" s="19" t="s">
        <v>45</v>
      </c>
      <c r="B11" s="82"/>
      <c r="C11" s="47"/>
    </row>
    <row r="12" spans="1:4" x14ac:dyDescent="0.25">
      <c r="B12" s="14"/>
      <c r="C12" s="47"/>
    </row>
    <row r="13" spans="1:4" x14ac:dyDescent="0.25">
      <c r="B13" s="84" t="s">
        <v>73</v>
      </c>
      <c r="C13" s="47"/>
    </row>
    <row r="14" spans="1:4" x14ac:dyDescent="0.25">
      <c r="A14" s="19" t="s">
        <v>2</v>
      </c>
      <c r="B14" s="83"/>
      <c r="C14" s="60" t="str">
        <f>IF(AND(B14&lt;B10,B23&lt;B10,B23&gt;=B14)," ","Händelsernas tidsföljd är fel eller bristfällig. Anmärkningen försvinner när alla uppgifter har sparats i logisk ordning.")</f>
        <v>Händelsernas tidsföljd är fel eller bristfällig. Anmärkningen försvinner när alla uppgifter har sparats i logisk ordning.</v>
      </c>
    </row>
    <row r="15" spans="1:4" x14ac:dyDescent="0.25">
      <c r="A15" s="19" t="s">
        <v>0</v>
      </c>
      <c r="B15" s="85"/>
      <c r="C15" s="40" t="str">
        <f>IF((B15+B24)=1," ","Kontrollera att A:s och B:s sammanlagda andelar är 100 %")</f>
        <v>Kontrollera att A:s och B:s sammanlagda andelar är 100 %</v>
      </c>
    </row>
    <row r="16" spans="1:4" x14ac:dyDescent="0.25">
      <c r="A16" s="28" t="s">
        <v>47</v>
      </c>
      <c r="B16" s="86"/>
      <c r="C16" s="61" t="str">
        <f>+IF(B24=1,"",IF(B15=0,"Den först avlidnas ägarandel fattas.",IF(B16=0,"Den först avlidnas ägarandel fattas. Vid beräkningen av överlåtelsevinst används presumtiv anskaffningsutgift.","")))</f>
        <v>Den först avlidnas ägarandel fattas.</v>
      </c>
    </row>
    <row r="17" spans="1:5" x14ac:dyDescent="0.25">
      <c r="A17" s="28" t="s">
        <v>48</v>
      </c>
      <c r="B17" s="87"/>
      <c r="C17" s="61" t="str">
        <f>+IF(B15=1,"",IF(B24="","Den efterlevandes ägarandel fattas.",IF(B17="","Arvsbeskattningsvärdet på den efterlevande makens andel vid A:s frånfälle fattas. Vid beräkningen av överlåtelsevinst används presumtiv anskaffningsutgift.","")))</f>
        <v>Den efterlevandes ägarandel fattas.</v>
      </c>
    </row>
    <row r="18" spans="1:5" x14ac:dyDescent="0.25">
      <c r="A18" s="28" t="s">
        <v>20</v>
      </c>
      <c r="B18" s="8">
        <f>+IFERROR(ROUND(B16/B15,2),IFERROR(ROUND((B17/B24),2),0))</f>
        <v>0</v>
      </c>
      <c r="C18" s="61" t="str">
        <f>IF(B16+B17=B18,"","Det maskinavledda totalvärdet skiljer sig från de totala värdena. Kontrollera andelar och värden.")</f>
        <v/>
      </c>
      <c r="D18" s="25"/>
    </row>
    <row r="19" spans="1:5" x14ac:dyDescent="0.25">
      <c r="A19" s="28" t="s">
        <v>33</v>
      </c>
      <c r="B19" s="82"/>
      <c r="C19" s="5" t="s">
        <v>22</v>
      </c>
      <c r="D19" s="25"/>
      <c r="E19" s="32"/>
    </row>
    <row r="20" spans="1:5" s="27" customFormat="1" x14ac:dyDescent="0.25">
      <c r="A20" s="28" t="s">
        <v>34</v>
      </c>
      <c r="B20" s="82"/>
      <c r="C20" s="8"/>
      <c r="D20" s="25"/>
      <c r="E20" s="8"/>
    </row>
    <row r="21" spans="1:5" x14ac:dyDescent="0.25">
      <c r="A21" s="28"/>
      <c r="B21" s="31"/>
      <c r="D21" s="25"/>
    </row>
    <row r="22" spans="1:5" x14ac:dyDescent="0.25">
      <c r="A22" s="28"/>
      <c r="B22" s="84" t="s">
        <v>72</v>
      </c>
      <c r="C22" s="4"/>
    </row>
    <row r="23" spans="1:5" x14ac:dyDescent="0.25">
      <c r="A23" s="28" t="s">
        <v>74</v>
      </c>
      <c r="B23" s="83"/>
      <c r="C23" s="38"/>
    </row>
    <row r="24" spans="1:5" x14ac:dyDescent="0.25">
      <c r="A24" s="28" t="s">
        <v>1</v>
      </c>
      <c r="B24" s="85"/>
      <c r="C24" s="41" t="str">
        <f>IF(B15+B24=100%,"","Ägarandelarna är fel eller beloppen fattas")</f>
        <v>Ägarandelarna är fel eller beloppen fattas</v>
      </c>
      <c r="D24" s="7"/>
    </row>
    <row r="25" spans="1:5" x14ac:dyDescent="0.25">
      <c r="A25" s="28" t="s">
        <v>49</v>
      </c>
      <c r="B25" s="87"/>
      <c r="C25" s="40" t="str">
        <f>+IF(B15=1,"",IF(B24="","Den efterlevande makens ägarandel fattas.",IF(B25="","Arvsbeskattningsvärdet på den efterlevande makens andel vid hens död fattas. Vid beräkningen av överlåtelsevinst används presumtiv anskaffningsutgift.","")))</f>
        <v>Den efterlevande makens ägarandel fattas.</v>
      </c>
      <c r="D25" s="29"/>
    </row>
    <row r="26" spans="1:5" x14ac:dyDescent="0.25">
      <c r="A26" s="28" t="s">
        <v>50</v>
      </c>
      <c r="B26" s="87"/>
      <c r="C26" s="61" t="str">
        <f>+IF(B24=1,"",IF(B15="","Den först avlidnas ägarandel fattas.",IF(B26="","Arvsbeskattningsvärdet på den först avlidnas vid den efterlevande makens frånfälle fattas. Vid beräkningen av överlåtelsevinst används presumtiv anskaffningsutgift.","")))</f>
        <v>Den först avlidnas ägarandel fattas.</v>
      </c>
      <c r="D26" s="29"/>
    </row>
    <row r="27" spans="1:5" x14ac:dyDescent="0.25">
      <c r="A27" s="28" t="s">
        <v>21</v>
      </c>
      <c r="B27" s="8">
        <f>+IFERROR(ROUND(B25/B24,2),IFERROR(ROUND(B26/B15,2),0))</f>
        <v>0</v>
      </c>
      <c r="C27" s="60" t="str">
        <f>IF(B25+B26=B27,"","Det maskinavledda totalvärdet skiljer sig från de totala värdena. Kontrollera andelar och värden.")</f>
        <v/>
      </c>
      <c r="D27" s="30"/>
    </row>
    <row r="28" spans="1:5" x14ac:dyDescent="0.25">
      <c r="A28" s="28" t="s">
        <v>35</v>
      </c>
      <c r="B28" s="82"/>
      <c r="C28" s="6" t="s">
        <v>32</v>
      </c>
    </row>
    <row r="29" spans="1:5" x14ac:dyDescent="0.25">
      <c r="A29" s="28" t="s">
        <v>36</v>
      </c>
      <c r="B29" s="82"/>
    </row>
    <row r="30" spans="1:5" x14ac:dyDescent="0.25">
      <c r="B30" s="15"/>
    </row>
    <row r="32" spans="1:5" x14ac:dyDescent="0.25">
      <c r="A32" s="21" t="s">
        <v>4</v>
      </c>
      <c r="B32" s="56" t="str">
        <f>IF(B13=""," ",B13)</f>
        <v>FÖRST AVLIDNA MAKEN A</v>
      </c>
    </row>
    <row r="33" spans="1:4" x14ac:dyDescent="0.25">
      <c r="A33" s="28" t="s">
        <v>27</v>
      </c>
      <c r="B33" s="39" t="str">
        <f>IF(C10=" ",B15*B9,"Kontrollera tidsföljd")</f>
        <v>Kontrollera tidsföljd</v>
      </c>
      <c r="C33" s="88" t="s">
        <v>116</v>
      </c>
      <c r="D33" s="25"/>
    </row>
    <row r="34" spans="1:4" x14ac:dyDescent="0.25">
      <c r="A34" s="28"/>
      <c r="B34" s="43"/>
    </row>
    <row r="35" spans="1:4" x14ac:dyDescent="0.25">
      <c r="A35" s="28"/>
      <c r="B35" s="45" t="s">
        <v>58</v>
      </c>
      <c r="C35" s="47"/>
    </row>
    <row r="36" spans="1:4" hidden="1" x14ac:dyDescent="0.25">
      <c r="A36" s="28" t="s">
        <v>5</v>
      </c>
      <c r="B36" s="62" t="str">
        <f>IF(ISBLANK(B14),"-",IF(B10&gt;B14,YEARFRAC(B14,B10),"-"))</f>
        <v>-</v>
      </c>
      <c r="C36" s="47"/>
    </row>
    <row r="37" spans="1:4" hidden="1" x14ac:dyDescent="0.25">
      <c r="A37" s="28" t="s">
        <v>6</v>
      </c>
      <c r="B37" s="63" t="str">
        <f>IF(B36="-","0 %",IF(B36&lt;10,20%,40%))</f>
        <v>0 %</v>
      </c>
      <c r="C37" s="25"/>
    </row>
    <row r="38" spans="1:4" x14ac:dyDescent="0.25">
      <c r="A38" s="28" t="s">
        <v>59</v>
      </c>
      <c r="B38" s="64">
        <f>IFERROR(B33*0.5,0)</f>
        <v>0</v>
      </c>
      <c r="C38" s="10" t="s">
        <v>57</v>
      </c>
      <c r="D38" s="35"/>
    </row>
    <row r="39" spans="1:4" hidden="1" x14ac:dyDescent="0.25">
      <c r="A39" s="28" t="s">
        <v>7</v>
      </c>
      <c r="B39" s="65" t="str">
        <f>IFERROR(IF(B37="0","0 € ",0.5*B33*B37),"Kontrollera tidsföljd")</f>
        <v>Kontrollera tidsföljd</v>
      </c>
      <c r="C39" s="66" t="s">
        <v>51</v>
      </c>
    </row>
    <row r="40" spans="1:4" x14ac:dyDescent="0.25">
      <c r="A40" s="28" t="s">
        <v>9</v>
      </c>
      <c r="B40" s="54">
        <f>IF(ISBLANK(B18),"0 €",B18*B15*0.5)</f>
        <v>0</v>
      </c>
      <c r="C40" s="89" t="s">
        <v>118</v>
      </c>
      <c r="D40" s="42"/>
    </row>
    <row r="41" spans="1:4" x14ac:dyDescent="0.25">
      <c r="A41" s="23" t="s">
        <v>23</v>
      </c>
      <c r="B41" s="54">
        <f>IF(B11="",0,B11*B15*0.5)</f>
        <v>0</v>
      </c>
      <c r="C41" s="90" t="s">
        <v>119</v>
      </c>
      <c r="D41" s="22"/>
    </row>
    <row r="42" spans="1:4" s="25" customFormat="1" hidden="1" x14ac:dyDescent="0.25">
      <c r="A42" s="23" t="s">
        <v>37</v>
      </c>
      <c r="B42" s="69" t="str">
        <f>IF(ISNUMBER(B19),0.5*B19*B15,"")</f>
        <v/>
      </c>
      <c r="C42" s="9" t="s">
        <v>26</v>
      </c>
      <c r="D42" s="24"/>
    </row>
    <row r="43" spans="1:4" s="26" customFormat="1" hidden="1" x14ac:dyDescent="0.25">
      <c r="A43" s="23" t="s">
        <v>38</v>
      </c>
      <c r="B43" s="69" t="str">
        <f>IF(ISNUMBER(B28),0.5*B28*B15,"")</f>
        <v/>
      </c>
      <c r="C43" s="9" t="s">
        <v>75</v>
      </c>
      <c r="D43" s="24"/>
    </row>
    <row r="44" spans="1:4" s="25" customFormat="1" hidden="1" x14ac:dyDescent="0.25">
      <c r="A44" s="23" t="s">
        <v>39</v>
      </c>
      <c r="B44" s="69" t="str">
        <f>IF(ISNUMBER(B20),0.5*B20*B15,"")</f>
        <v/>
      </c>
      <c r="C44" s="9" t="s">
        <v>76</v>
      </c>
      <c r="D44" s="24"/>
    </row>
    <row r="45" spans="1:4" s="25" customFormat="1" hidden="1" x14ac:dyDescent="0.25">
      <c r="A45" s="23" t="s">
        <v>40</v>
      </c>
      <c r="B45" s="69" t="str">
        <f>IF(ISNUMBER(B29),B29*B15*0.5,"")</f>
        <v/>
      </c>
      <c r="C45" s="9" t="s">
        <v>77</v>
      </c>
      <c r="D45" s="24"/>
    </row>
    <row r="46" spans="1:4" s="25" customFormat="1" x14ac:dyDescent="0.25">
      <c r="A46" s="23" t="s">
        <v>55</v>
      </c>
      <c r="B46" s="54">
        <f>+SUM(B42:B45)</f>
        <v>0</v>
      </c>
      <c r="C46" s="68" t="s">
        <v>120</v>
      </c>
      <c r="D46" s="24"/>
    </row>
    <row r="47" spans="1:4" s="25" customFormat="1" ht="12.6" hidden="1" customHeight="1" x14ac:dyDescent="0.25">
      <c r="A47" s="23" t="s">
        <v>29</v>
      </c>
      <c r="B47" s="69">
        <f>SUM(B40:B45)</f>
        <v>0</v>
      </c>
      <c r="C47" s="9"/>
      <c r="D47" s="24"/>
    </row>
    <row r="48" spans="1:4" x14ac:dyDescent="0.25">
      <c r="A48" s="23" t="s">
        <v>10</v>
      </c>
      <c r="B48" s="44" t="str">
        <f>IF(C14="Händelsernas tidsföljd är fel eller bristfällig. Anmärkningen försvinner när alla uppgifter har sparats i logisk ordning.","Kontrollera tidsföljd",IF(C24="Ägarandelarna är fel eller beloppen fattas","Fel i äganderätten",IF(B39&lt;B47,B47,B39)))</f>
        <v>Kontrollera tidsföljd</v>
      </c>
      <c r="C48" s="9" t="s">
        <v>19</v>
      </c>
      <c r="D48" s="22"/>
    </row>
    <row r="49" spans="1:4" x14ac:dyDescent="0.25">
      <c r="A49" s="46" t="s">
        <v>62</v>
      </c>
      <c r="B49" s="44" t="str">
        <f>IF(C14="Händelsernas tidsföljd är fel eller bristfällig. Anmärkningen försvinner när alla uppgifter har sparats i logisk ordning.","Kontrollera tidsföljd",IF(C24="Ägarandelarna är fel eller beloppen fattas","Fel i äganderätten",B38-B48))</f>
        <v>Kontrollera tidsföljd</v>
      </c>
      <c r="C49" s="9"/>
      <c r="D49" s="22"/>
    </row>
    <row r="50" spans="1:4" x14ac:dyDescent="0.25">
      <c r="A50" s="46"/>
      <c r="B50" s="70"/>
      <c r="C50" s="9"/>
      <c r="D50" s="22"/>
    </row>
    <row r="51" spans="1:4" x14ac:dyDescent="0.25">
      <c r="A51" s="23"/>
      <c r="B51" s="50" t="s">
        <v>60</v>
      </c>
      <c r="C51" s="51"/>
      <c r="D51" s="22"/>
    </row>
    <row r="52" spans="1:4" hidden="1" x14ac:dyDescent="0.25">
      <c r="A52" s="23" t="s">
        <v>8</v>
      </c>
      <c r="B52" s="71" t="str">
        <f>IF(ISBLANK(B23),"-",IF(B10&gt;B23,YEARFRAC(B23,B10),"-"))</f>
        <v>-</v>
      </c>
      <c r="C52" s="51"/>
      <c r="D52" s="22"/>
    </row>
    <row r="53" spans="1:4" hidden="1" x14ac:dyDescent="0.25">
      <c r="A53" s="23" t="s">
        <v>11</v>
      </c>
      <c r="B53" s="72" t="str">
        <f>IF(B52="-","0 %",IF(B52&lt;10,20%,40%))</f>
        <v>0 %</v>
      </c>
      <c r="C53" s="25"/>
      <c r="D53" s="22"/>
    </row>
    <row r="54" spans="1:4" x14ac:dyDescent="0.25">
      <c r="A54" s="28" t="s">
        <v>61</v>
      </c>
      <c r="B54" s="64">
        <f>IFERROR(B33*0.5,0)</f>
        <v>0</v>
      </c>
      <c r="C54" s="10" t="s">
        <v>78</v>
      </c>
      <c r="D54" s="22"/>
    </row>
    <row r="55" spans="1:4" ht="12" hidden="1" customHeight="1" x14ac:dyDescent="0.25">
      <c r="A55" s="23" t="s">
        <v>12</v>
      </c>
      <c r="B55" s="69" t="str">
        <f>IFERROR(IF(B53="0","0 €",0.5*B33*B53),"Kontrollera tidsföljd")</f>
        <v>Kontrollera tidsföljd</v>
      </c>
      <c r="C55" s="9" t="s">
        <v>79</v>
      </c>
      <c r="D55" s="22"/>
    </row>
    <row r="56" spans="1:4" x14ac:dyDescent="0.25">
      <c r="A56" s="23" t="s">
        <v>14</v>
      </c>
      <c r="B56" s="54">
        <f>IF(ISBLANK(B27),"0 €",B27*B15*0.5)</f>
        <v>0</v>
      </c>
      <c r="C56" s="89" t="s">
        <v>118</v>
      </c>
      <c r="D56" s="22"/>
    </row>
    <row r="57" spans="1:4" x14ac:dyDescent="0.25">
      <c r="A57" s="23" t="s">
        <v>24</v>
      </c>
      <c r="B57" s="54">
        <f>IF(B11="",0,B11*B15*0.5)</f>
        <v>0</v>
      </c>
      <c r="C57" s="90" t="s">
        <v>119</v>
      </c>
      <c r="D57" s="22"/>
    </row>
    <row r="58" spans="1:4" s="25" customFormat="1" hidden="1" x14ac:dyDescent="0.25">
      <c r="A58" s="23" t="s">
        <v>41</v>
      </c>
      <c r="B58" s="69" t="str">
        <f>IF(ISNUMBER(B20),0.5*B20*B15,"")</f>
        <v/>
      </c>
      <c r="C58" s="9" t="s">
        <v>30</v>
      </c>
      <c r="D58" s="24"/>
    </row>
    <row r="59" spans="1:4" s="25" customFormat="1" hidden="1" x14ac:dyDescent="0.25">
      <c r="A59" s="23" t="s">
        <v>80</v>
      </c>
      <c r="B59" s="65" t="str">
        <f>IF(ISNUMBER(B29),B15*B29*0.5,"")</f>
        <v/>
      </c>
      <c r="C59" s="9" t="s">
        <v>81</v>
      </c>
    </row>
    <row r="60" spans="1:4" s="25" customFormat="1" x14ac:dyDescent="0.25">
      <c r="A60" s="23" t="s">
        <v>82</v>
      </c>
      <c r="B60" s="54">
        <f>+SUM(B58:B59)</f>
        <v>0</v>
      </c>
      <c r="C60" s="90" t="s">
        <v>121</v>
      </c>
    </row>
    <row r="61" spans="1:4" s="27" customFormat="1" hidden="1" x14ac:dyDescent="0.25">
      <c r="A61" s="23" t="s">
        <v>83</v>
      </c>
      <c r="B61" s="65">
        <f>SUM(B56:B59)</f>
        <v>0</v>
      </c>
      <c r="C61" s="10"/>
    </row>
    <row r="62" spans="1:4" x14ac:dyDescent="0.25">
      <c r="A62" s="28" t="s">
        <v>13</v>
      </c>
      <c r="B62" s="52" t="str">
        <f>IF(C14="Händelsernas tidsföljd är fel eller bristfällig. Anmärkningen försvinner när alla uppgifter har sparats i logisk ordning.","Kontrollera tidsföljd",IF(C24="Ägarandelarna är fel eller beloppen fattas","Fel i äganderätten",IF(B55&lt;B61,B61,B55)))</f>
        <v>Kontrollera tidsföljd</v>
      </c>
      <c r="C62" s="10" t="s">
        <v>25</v>
      </c>
    </row>
    <row r="63" spans="1:4" x14ac:dyDescent="0.25">
      <c r="A63" s="46" t="s">
        <v>63</v>
      </c>
      <c r="B63" s="52" t="str">
        <f>IF(C14="Händelsernas tidsföljd är fel eller bristfällig. Anmärkningen försvinner när alla uppgifter har sparats i logisk ordning.","Kontrollera tidsföljd",IF(C24="Ägarandelarna är fel eller beloppen fattas","Fel i äganderätten",B54-B62))</f>
        <v>Kontrollera tidsföljd</v>
      </c>
      <c r="C63" s="10"/>
    </row>
    <row r="64" spans="1:4" x14ac:dyDescent="0.25">
      <c r="A64" s="28"/>
      <c r="B64" s="51"/>
      <c r="C64" s="47"/>
    </row>
    <row r="65" spans="1:4" x14ac:dyDescent="0.25">
      <c r="A65" s="49" t="s">
        <v>46</v>
      </c>
      <c r="B65" s="54" t="str">
        <f>IF(C14="Händelsernas tidsföljd är fel eller bristfällig. Anmärkningen försvinner när alla uppgifter har sparats i logisk ordning.","Kontrollera tidsföljd",IF(C24="Ägarandelarna är fel eller beloppen fattas","Fel i äganderätten",B48+B62))</f>
        <v>Kontrollera tidsföljd</v>
      </c>
      <c r="C65" s="47"/>
    </row>
    <row r="66" spans="1:4" x14ac:dyDescent="0.25">
      <c r="A66" s="49" t="s">
        <v>64</v>
      </c>
      <c r="B66" s="55" t="str">
        <f>IF(C14="Händelsernas tidsföljd är fel eller bristfällig. Anmärkningen försvinner när alla uppgifter har sparats i logisk ordning.","Kontrollera tidsföljd",IF(C24="Ägarandelarna är fel eller beloppen fattas","Fel i äganderätten",B33-B48-B62))</f>
        <v>Kontrollera tidsföljd</v>
      </c>
      <c r="C66" s="73"/>
    </row>
    <row r="67" spans="1:4" x14ac:dyDescent="0.25">
      <c r="A67" s="28"/>
      <c r="B67" s="58"/>
      <c r="C67" s="47"/>
    </row>
    <row r="68" spans="1:4" x14ac:dyDescent="0.25">
      <c r="A68" s="74"/>
      <c r="B68" s="58"/>
      <c r="C68" s="47"/>
    </row>
    <row r="69" spans="1:4" x14ac:dyDescent="0.25">
      <c r="A69" s="49" t="s">
        <v>15</v>
      </c>
      <c r="B69" s="48" t="str">
        <f>IF(B22=""," ",B22)</f>
        <v>SENARE AVLIDNA MAKEN B</v>
      </c>
      <c r="C69" s="47"/>
    </row>
    <row r="70" spans="1:4" x14ac:dyDescent="0.25">
      <c r="A70" s="28" t="s">
        <v>28</v>
      </c>
      <c r="B70" s="55" t="str">
        <f>IF(C10=" ",B24*B9,"Kontrollera tidsföljd")</f>
        <v>Kontrollera tidsföljd</v>
      </c>
      <c r="C70" s="88" t="s">
        <v>117</v>
      </c>
      <c r="D70" s="25"/>
    </row>
    <row r="71" spans="1:4" x14ac:dyDescent="0.25">
      <c r="A71" s="28"/>
      <c r="B71" s="75"/>
      <c r="C71" s="47"/>
    </row>
    <row r="72" spans="1:4" x14ac:dyDescent="0.25">
      <c r="A72" s="28"/>
      <c r="B72" s="45" t="s">
        <v>65</v>
      </c>
      <c r="C72" s="47"/>
    </row>
    <row r="73" spans="1:4" hidden="1" x14ac:dyDescent="0.25">
      <c r="A73" s="28" t="s">
        <v>84</v>
      </c>
      <c r="B73" s="62" t="str">
        <f>IF(ISBLANK(B14),"-",IF(B10&gt;B14,YEARFRAC(B14,B10),"-"))</f>
        <v>-</v>
      </c>
      <c r="C73" s="47"/>
    </row>
    <row r="74" spans="1:4" hidden="1" x14ac:dyDescent="0.25">
      <c r="A74" s="28" t="s">
        <v>85</v>
      </c>
      <c r="B74" s="63" t="str">
        <f>IF(B73="-","0 %",IF(B73&lt;10,20%,40%))</f>
        <v>0 %</v>
      </c>
      <c r="C74" s="25"/>
    </row>
    <row r="75" spans="1:4" x14ac:dyDescent="0.25">
      <c r="A75" s="28" t="s">
        <v>67</v>
      </c>
      <c r="B75" s="64">
        <f>IFERROR(B70*0.5,0)</f>
        <v>0</v>
      </c>
      <c r="C75" s="10" t="s">
        <v>86</v>
      </c>
    </row>
    <row r="76" spans="1:4" hidden="1" x14ac:dyDescent="0.25">
      <c r="A76" s="28" t="s">
        <v>87</v>
      </c>
      <c r="B76" s="65" t="str">
        <f>IFERROR(IF(B74="0","0 € ",0.5*B70*B74),"Kontrollera tidsföljd")</f>
        <v>Kontrollera tidsföljd</v>
      </c>
      <c r="C76" s="10" t="s">
        <v>52</v>
      </c>
    </row>
    <row r="77" spans="1:4" x14ac:dyDescent="0.25">
      <c r="A77" s="28" t="s">
        <v>88</v>
      </c>
      <c r="B77" s="54">
        <f>IF(ISBLANK(B18),"0 €",B18*B24*0.5)</f>
        <v>0</v>
      </c>
      <c r="C77" s="67" t="s">
        <v>122</v>
      </c>
    </row>
    <row r="78" spans="1:4" x14ac:dyDescent="0.25">
      <c r="A78" s="23" t="s">
        <v>89</v>
      </c>
      <c r="B78" s="54">
        <f>IF(B11="",0,B11*B24*0.5)</f>
        <v>0</v>
      </c>
      <c r="C78" s="90" t="s">
        <v>119</v>
      </c>
      <c r="D78" s="22"/>
    </row>
    <row r="79" spans="1:4" s="25" customFormat="1" hidden="1" x14ac:dyDescent="0.25">
      <c r="A79" s="23" t="s">
        <v>90</v>
      </c>
      <c r="B79" s="69" t="str">
        <f>IF(ISNUMBER(B19),0.5*B19*B24,"")</f>
        <v/>
      </c>
      <c r="C79" s="9" t="s">
        <v>18</v>
      </c>
      <c r="D79" s="24"/>
    </row>
    <row r="80" spans="1:4" s="25" customFormat="1" hidden="1" x14ac:dyDescent="0.25">
      <c r="A80" s="23" t="s">
        <v>91</v>
      </c>
      <c r="B80" s="69" t="str">
        <f>IF(ISNUMBER(B28),0.5*B28*B24,"")</f>
        <v/>
      </c>
      <c r="C80" s="9" t="s">
        <v>92</v>
      </c>
      <c r="D80" s="24"/>
    </row>
    <row r="81" spans="1:4" s="25" customFormat="1" hidden="1" x14ac:dyDescent="0.25">
      <c r="A81" s="23" t="s">
        <v>93</v>
      </c>
      <c r="B81" s="69" t="str">
        <f>IF(ISNUMBER(B20),0.5*B20*B24,"")</f>
        <v/>
      </c>
      <c r="C81" s="9" t="s">
        <v>94</v>
      </c>
      <c r="D81" s="24"/>
    </row>
    <row r="82" spans="1:4" s="25" customFormat="1" hidden="1" x14ac:dyDescent="0.25">
      <c r="A82" s="23" t="s">
        <v>95</v>
      </c>
      <c r="B82" s="69" t="str">
        <f>IF(ISNUMBER(B29),0.5*B24*B29,"")</f>
        <v/>
      </c>
      <c r="C82" s="9" t="s">
        <v>96</v>
      </c>
      <c r="D82" s="24"/>
    </row>
    <row r="83" spans="1:4" s="25" customFormat="1" x14ac:dyDescent="0.25">
      <c r="A83" s="23" t="s">
        <v>97</v>
      </c>
      <c r="B83" s="54">
        <f>+SUM(B81:B82)</f>
        <v>0</v>
      </c>
      <c r="C83" s="90" t="s">
        <v>121</v>
      </c>
      <c r="D83" s="24"/>
    </row>
    <row r="84" spans="1:4" s="27" customFormat="1" hidden="1" x14ac:dyDescent="0.25">
      <c r="A84" s="23" t="s">
        <v>98</v>
      </c>
      <c r="B84" s="69">
        <f>SUM(B77:B82)</f>
        <v>0</v>
      </c>
      <c r="C84" s="9" t="s">
        <v>31</v>
      </c>
      <c r="D84" s="26"/>
    </row>
    <row r="85" spans="1:4" x14ac:dyDescent="0.25">
      <c r="A85" s="23" t="s">
        <v>99</v>
      </c>
      <c r="B85" s="44" t="str">
        <f>IF(C14="Händelsernas tidsföljd är fel eller bristfällig. Anmärkningen försvinner när alla uppgifter har sparats i logisk ordning.","Kontrollera tidsföljd",IF(C24="Ägarandelarna är fel eller beloppen fattas","Fel i äganderätten",IF(B76&lt;B84,B84,B76)))</f>
        <v>Kontrollera tidsföljd</v>
      </c>
      <c r="C85" s="9" t="s">
        <v>16</v>
      </c>
      <c r="D85" s="22"/>
    </row>
    <row r="86" spans="1:4" x14ac:dyDescent="0.25">
      <c r="A86" s="46" t="s">
        <v>68</v>
      </c>
      <c r="B86" s="52" t="str">
        <f>IF(C14="Händelsernas tidsföljd är fel eller bristfällig. Anmärkningen försvinner när alla uppgifter har sparats i logisk ordning.","Kontrollera tidsföljd",IF(C24="Ägarandelarna är fel eller beloppen fattas","Fel i äganderätten",B75-B85))</f>
        <v>Kontrollera tidsföljd</v>
      </c>
      <c r="C86" s="9"/>
      <c r="D86" s="22"/>
    </row>
    <row r="87" spans="1:4" x14ac:dyDescent="0.25">
      <c r="A87" s="46"/>
      <c r="B87" s="76"/>
      <c r="C87" s="9"/>
      <c r="D87" s="22"/>
    </row>
    <row r="88" spans="1:4" x14ac:dyDescent="0.25">
      <c r="A88" s="23"/>
      <c r="B88" s="45" t="s">
        <v>71</v>
      </c>
      <c r="C88" s="25"/>
      <c r="D88" s="22"/>
    </row>
    <row r="89" spans="1:4" hidden="1" x14ac:dyDescent="0.25">
      <c r="A89" s="23" t="s">
        <v>100</v>
      </c>
      <c r="B89" s="77" t="str">
        <f>IF(ISBLANK(B23),"-",IF(B10&gt;B23,YEARFRAC(B23,B10),"-"))</f>
        <v>-</v>
      </c>
      <c r="C89" s="51"/>
      <c r="D89" s="22"/>
    </row>
    <row r="90" spans="1:4" hidden="1" x14ac:dyDescent="0.25">
      <c r="A90" s="23" t="s">
        <v>101</v>
      </c>
      <c r="B90" s="78" t="str">
        <f>IF(B89="-","0 %",IF(B89&lt;10,20%,40%))</f>
        <v>0 %</v>
      </c>
      <c r="C90" s="25"/>
      <c r="D90" s="22"/>
    </row>
    <row r="91" spans="1:4" x14ac:dyDescent="0.25">
      <c r="A91" s="28" t="s">
        <v>66</v>
      </c>
      <c r="B91" s="64">
        <f>IFERROR(B70*0.5,0)</f>
        <v>0</v>
      </c>
      <c r="C91" s="10" t="s">
        <v>102</v>
      </c>
      <c r="D91" s="22"/>
    </row>
    <row r="92" spans="1:4" hidden="1" x14ac:dyDescent="0.25">
      <c r="A92" s="23" t="s">
        <v>103</v>
      </c>
      <c r="B92" s="69" t="str">
        <f>IFERROR(IF(B90="0","0 €",0.5*B70*B90),"Kontrollera tidsföljd")</f>
        <v>Kontrollera tidsföljd</v>
      </c>
      <c r="C92" s="9" t="s">
        <v>104</v>
      </c>
      <c r="D92" s="22"/>
    </row>
    <row r="93" spans="1:4" x14ac:dyDescent="0.25">
      <c r="A93" s="23" t="s">
        <v>105</v>
      </c>
      <c r="B93" s="54">
        <f>IF(ISBLANK(B27),"0 €",B27*B24*0.5)</f>
        <v>0</v>
      </c>
      <c r="C93" s="68" t="s">
        <v>123</v>
      </c>
      <c r="D93" s="22"/>
    </row>
    <row r="94" spans="1:4" x14ac:dyDescent="0.25">
      <c r="A94" s="23" t="s">
        <v>106</v>
      </c>
      <c r="B94" s="54">
        <f>IF(B11=" ",0,B11*B24*0.5)</f>
        <v>0</v>
      </c>
      <c r="C94" s="90" t="s">
        <v>119</v>
      </c>
      <c r="D94" s="22"/>
    </row>
    <row r="95" spans="1:4" s="25" customFormat="1" hidden="1" x14ac:dyDescent="0.25">
      <c r="A95" s="28" t="s">
        <v>107</v>
      </c>
      <c r="B95" s="65" t="str">
        <f>IF(ISNUMBER(B20),0.5*B20*B24,"")</f>
        <v/>
      </c>
      <c r="C95" s="10" t="s">
        <v>108</v>
      </c>
    </row>
    <row r="96" spans="1:4" s="25" customFormat="1" hidden="1" x14ac:dyDescent="0.25">
      <c r="A96" s="28" t="s">
        <v>109</v>
      </c>
      <c r="B96" s="65" t="str">
        <f>IF(ISNUMBER(B29),B24*B29*0.5,"")</f>
        <v/>
      </c>
      <c r="C96" s="10" t="s">
        <v>110</v>
      </c>
    </row>
    <row r="97" spans="1:3" s="25" customFormat="1" x14ac:dyDescent="0.25">
      <c r="A97" s="23" t="s">
        <v>111</v>
      </c>
      <c r="B97" s="54">
        <f>+SUM(B95:B96)</f>
        <v>0</v>
      </c>
      <c r="C97" s="90" t="s">
        <v>121</v>
      </c>
    </row>
    <row r="98" spans="1:3" s="27" customFormat="1" hidden="1" x14ac:dyDescent="0.25">
      <c r="A98" s="23" t="s">
        <v>112</v>
      </c>
      <c r="B98" s="65">
        <f>SUM(B93:B96)</f>
        <v>0</v>
      </c>
      <c r="C98" s="10"/>
    </row>
    <row r="99" spans="1:3" x14ac:dyDescent="0.25">
      <c r="A99" s="28" t="s">
        <v>113</v>
      </c>
      <c r="B99" s="53" t="str">
        <f>IF(C14="Händelsernas tidsföljd är fel eller bristfällig. Anmärkningen försvinner när alla uppgifter har sparats i logisk ordning.","Kontrollera tidsföljd",IF(C24="Ägarandelarna är fel eller beloppen fattas","Fel i äganderätten",IF(B92&lt;B98,B98,B92)))</f>
        <v>Kontrollera tidsföljd</v>
      </c>
      <c r="C99" s="10" t="s">
        <v>114</v>
      </c>
    </row>
    <row r="100" spans="1:3" x14ac:dyDescent="0.25">
      <c r="A100" s="46" t="s">
        <v>69</v>
      </c>
      <c r="B100" s="52" t="str">
        <f>IF(C14="Händelsernas tidsföljd är fel eller bristfällig. Anmärkningen försvinner när alla uppgifter har sparats i logisk ordning.","Kontrollera tidsföljd",IF(C24="Ägarandelarna är fel eller beloppen fattas","Fel i äganderätten",B91-B99))</f>
        <v>Kontrollera tidsföljd</v>
      </c>
      <c r="C100" s="10"/>
    </row>
    <row r="101" spans="1:3" x14ac:dyDescent="0.25">
      <c r="A101" s="28"/>
      <c r="B101" s="79"/>
      <c r="C101" s="10"/>
    </row>
    <row r="102" spans="1:3" x14ac:dyDescent="0.25">
      <c r="A102" s="49" t="s">
        <v>115</v>
      </c>
      <c r="B102" s="54" t="str">
        <f>IF(C14="Händelsernas tidsföljd är fel eller bristfällig. Anmärkningen försvinner när alla uppgifter har sparats i logisk ordning.","Kontrollera tidsföljd",IF(C24="Ägarandelarna är fel eller beloppen fattas","Fel i äganderätten",B85+B99))</f>
        <v>Kontrollera tidsföljd</v>
      </c>
      <c r="C102" s="47"/>
    </row>
    <row r="103" spans="1:3" x14ac:dyDescent="0.25">
      <c r="A103" s="49" t="s">
        <v>70</v>
      </c>
      <c r="B103" s="55" t="str">
        <f>IF(C14="Händelsernas tidsföljd är fel eller bristfällig. Anmärkningen försvinner när alla uppgifter har sparats i logisk ordning.","Kontrollera tidsföljd",IF(C24="Ägarandelarna är fel eller beloppen fattas","Fel i äganderätten",B70-B85-B99))</f>
        <v>Kontrollera tidsföljd</v>
      </c>
      <c r="C103" s="45"/>
    </row>
    <row r="104" spans="1:3" x14ac:dyDescent="0.25">
      <c r="A104" s="28"/>
      <c r="B104" s="80"/>
      <c r="C104" s="81"/>
    </row>
    <row r="105" spans="1:3" ht="15" x14ac:dyDescent="0.35">
      <c r="B105" s="16"/>
    </row>
    <row r="106" spans="1:3" x14ac:dyDescent="0.25">
      <c r="B106" s="17"/>
    </row>
  </sheetData>
  <sheetProtection algorithmName="SHA-512" hashValue="PZgM4APZfcnL5gDLonrQKW3E12GSC9101krRdNCODo3bBA8cvfhWJFoZ0FF8HAg7OejJFB0+D2SWEeJ5t1gedg==" saltValue="28mfr1ApqdPSy9TJ+iBi/w==" spinCount="100000" sheet="1" selectLockedCells="1"/>
  <dataValidations count="2">
    <dataValidation type="decimal" operator="greaterThanOrEqual" allowBlank="1" showInputMessage="1" showErrorMessage="1" error="Virheellinen tieto. Käytä desimaalilukua tai jätä kenttä tyhjäksi." sqref="B9 B11 B15:B20 B24:B29" xr:uid="{8FBE2741-25E1-400B-9A42-BE85C6B4CF2D}">
      <formula1>0</formula1>
    </dataValidation>
    <dataValidation type="date" operator="greaterThanOrEqual" allowBlank="1" showInputMessage="1" showErrorMessage="1" error="Virheellinen tieto. Ilmoita päivämäärä." sqref="B10 B14 B23" xr:uid="{69B6A9A8-4584-4D5F-9205-A1B901B1BC21}">
      <formula1>1</formula1>
    </dataValidation>
  </dataValidations>
  <pageMargins left="0.7" right="0.7" top="0.75" bottom="0.75" header="0.3" footer="0.3"/>
  <pageSetup paperSize="9" scale="4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45D5B9-6F1C-4EC6-9631-20CAABE2B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0A016F-C469-4358-9ED6-51A243E761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BEA6EF6-403E-4C15-B043-F5C652F1EC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Taul1!Print_Area</vt:lpstr>
    </vt:vector>
  </TitlesOfParts>
  <Company>Verohallinto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Atso Kiuru</dc:creator>
  <cp:lastModifiedBy>Kiuru Atso (Verotus/Hämeenlinna)</cp:lastModifiedBy>
  <cp:lastPrinted>2018-11-01T08:37:13Z</cp:lastPrinted>
  <dcterms:created xsi:type="dcterms:W3CDTF">2017-04-10T07:04:48Z</dcterms:created>
  <dcterms:modified xsi:type="dcterms:W3CDTF">2024-09-25T15:13:35Z</dcterms:modified>
</cp:coreProperties>
</file>